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y.sellmyer\Dropbox\Board of Governors\Financial Info &amp; Budget\Budget\Budgets shared with new BOG Pres 2021 June\"/>
    </mc:Choice>
  </mc:AlternateContent>
  <bookViews>
    <workbookView xWindow="0" yWindow="0" windowWidth="25410" windowHeight="12060"/>
  </bookViews>
  <sheets>
    <sheet name="2018-2019 Budget" sheetId="6" r:id="rId1"/>
  </sheets>
  <calcPr calcId="162913"/>
</workbook>
</file>

<file path=xl/calcChain.xml><?xml version="1.0" encoding="utf-8"?>
<calcChain xmlns="http://schemas.openxmlformats.org/spreadsheetml/2006/main">
  <c r="F7" i="6" l="1"/>
  <c r="F8" i="6"/>
  <c r="F10" i="6"/>
  <c r="F13" i="6"/>
  <c r="F14" i="6"/>
  <c r="F15" i="6"/>
  <c r="F16" i="6"/>
  <c r="F21" i="6"/>
  <c r="F23" i="6"/>
  <c r="F24" i="6"/>
  <c r="F25" i="6"/>
  <c r="F27" i="6"/>
  <c r="F28" i="6"/>
  <c r="F29" i="6"/>
  <c r="F30" i="6"/>
  <c r="F31" i="6"/>
  <c r="F33" i="6"/>
  <c r="F35" i="6"/>
  <c r="F38" i="6"/>
  <c r="F40" i="6"/>
  <c r="F41" i="6"/>
  <c r="F42" i="6"/>
  <c r="F45" i="6"/>
  <c r="F46" i="6"/>
  <c r="F48" i="6"/>
  <c r="F51" i="6"/>
  <c r="F57" i="6"/>
  <c r="F59" i="6"/>
  <c r="F61" i="6"/>
  <c r="F62" i="6"/>
  <c r="F5" i="6"/>
  <c r="D11" i="6"/>
  <c r="F11" i="6" s="1"/>
  <c r="D60" i="6" l="1"/>
  <c r="E60" i="6" s="1"/>
  <c r="D54" i="6"/>
  <c r="F54" i="6" s="1"/>
  <c r="D53" i="6"/>
  <c r="F53" i="6" s="1"/>
  <c r="D37" i="6"/>
  <c r="F37" i="6" s="1"/>
  <c r="D22" i="6"/>
  <c r="F22" i="6" s="1"/>
  <c r="E18" i="6"/>
  <c r="D18" i="6"/>
  <c r="F18" i="6" l="1"/>
  <c r="E64" i="6"/>
  <c r="E66" i="6" s="1"/>
  <c r="F60" i="6"/>
  <c r="D64" i="6"/>
  <c r="D66" i="6" s="1"/>
  <c r="F66" i="6" l="1"/>
  <c r="F64" i="6"/>
</calcChain>
</file>

<file path=xl/sharedStrings.xml><?xml version="1.0" encoding="utf-8"?>
<sst xmlns="http://schemas.openxmlformats.org/spreadsheetml/2006/main" count="58" uniqueCount="55">
  <si>
    <t>INCOME</t>
  </si>
  <si>
    <t>Dues</t>
  </si>
  <si>
    <t>Golf Outing</t>
  </si>
  <si>
    <t>Interest</t>
  </si>
  <si>
    <t>EXPENSES</t>
  </si>
  <si>
    <t>Employee Expense</t>
  </si>
  <si>
    <t>Insurance</t>
  </si>
  <si>
    <t>Post Office Box</t>
  </si>
  <si>
    <t>Postage</t>
  </si>
  <si>
    <t>Miscellaneous</t>
  </si>
  <si>
    <t>Supplies</t>
  </si>
  <si>
    <t>Luncheon Meal Expense</t>
  </si>
  <si>
    <t>Law Day Expense</t>
  </si>
  <si>
    <t>CLE Expenses</t>
  </si>
  <si>
    <t>Prairie State Donation</t>
  </si>
  <si>
    <t>Law Library</t>
  </si>
  <si>
    <t>Plaques and Awards</t>
  </si>
  <si>
    <t>Scholarships</t>
  </si>
  <si>
    <t>Web Support</t>
  </si>
  <si>
    <t xml:space="preserve">Golf Outing </t>
  </si>
  <si>
    <t>NET REVENUE</t>
  </si>
  <si>
    <t>Computers and Software</t>
  </si>
  <si>
    <t>BAR ASSOCIATION OF MCLEAN COUNTY, IL</t>
  </si>
  <si>
    <t xml:space="preserve">Law Day </t>
  </si>
  <si>
    <t>CLE Income</t>
  </si>
  <si>
    <t>Copying and printing</t>
  </si>
  <si>
    <t>Miscellaneous Donations</t>
  </si>
  <si>
    <t>Social Events</t>
  </si>
  <si>
    <t>Bar Foundation</t>
  </si>
  <si>
    <t>2018-2019 Budget</t>
  </si>
  <si>
    <t>2018-2019 Actual</t>
  </si>
  <si>
    <t>DRAFT BUDGET FOR FY 2018-2019</t>
  </si>
  <si>
    <t>State Registration</t>
  </si>
  <si>
    <t>Committee Chair Lunch</t>
  </si>
  <si>
    <t>Lawyers in the Classroom</t>
  </si>
  <si>
    <t>Tax Prep Fee</t>
  </si>
  <si>
    <t>Equipment Purchase</t>
  </si>
  <si>
    <t>Additional Expenses</t>
  </si>
  <si>
    <t>MCLE Annual Registration</t>
  </si>
  <si>
    <t>Mileage Reimbursement (GAL)</t>
  </si>
  <si>
    <t>Stipends (GAL)</t>
  </si>
  <si>
    <t>2018 Golf Outing</t>
  </si>
  <si>
    <t>2018 Annual Meeting</t>
  </si>
  <si>
    <t>2018 Holiday Luncheon</t>
  </si>
  <si>
    <t>2018 Summer Happy Hour</t>
  </si>
  <si>
    <t>2019 Golf Outing</t>
  </si>
  <si>
    <t>2018 Law Day</t>
  </si>
  <si>
    <t>2019 Law Day</t>
  </si>
  <si>
    <t>2019 Annual Meeting</t>
  </si>
  <si>
    <t>H.S. Mock Trial Judge Meals</t>
  </si>
  <si>
    <t>ISU Mock Trial Sponsorship</t>
  </si>
  <si>
    <t>2018/2019 Social Events</t>
  </si>
  <si>
    <t>Actual as Percentage of Budget</t>
  </si>
  <si>
    <t xml:space="preserve">Social </t>
  </si>
  <si>
    <t>2018 Holidy Luncheon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</si>
</sst>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7" formatCode="&quot;$&quot;#,##0.00_);\(&quot;$&quot;#,##0.00\)"/>
    <numFmt numFmtId="8" formatCode="&quot;$&quot;#,##0.00_);[Red]\(&quot;$&quot;#,##0.00\)"/>
    <numFmt numFmtId="164" formatCode="&quot;$&quot;#,##0.00"/>
  </numFmts>
  <fonts count="4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3" fillId="0" borderId="0" xfId="0" applyFont="1"/>
    <xf numFmtId="0" fontId="1" fillId="0" borderId="1" xfId="0" applyFont="1" applyBorder="1" applyAlignment="1">
      <alignment horizontal="center" vertical="center" wrapText="1"/>
    </xf>
    <xf numFmtId="7" fontId="3" fillId="0" borderId="1" xfId="0" applyNumberFormat="1" applyFont="1" applyBorder="1" applyAlignment="1">
      <alignment horizontal="center" vertical="center" wrapText="1"/>
    </xf>
    <xf numFmtId="0" fontId="2" fillId="0" borderId="0" xfId="0" applyFont="1"/>
    <xf numFmtId="7" fontId="3" fillId="0" borderId="1" xfId="0" applyNumberFormat="1" applyFont="1" applyBorder="1"/>
    <xf numFmtId="0" fontId="1" fillId="0" borderId="1" xfId="0" applyFont="1" applyBorder="1" applyAlignment="1">
      <alignment wrapText="1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right"/>
    </xf>
    <xf numFmtId="8" fontId="3" fillId="0" borderId="1" xfId="0" applyNumberFormat="1" applyFont="1" applyBorder="1" applyAlignment="1">
      <alignment horizontal="center" vertical="center"/>
    </xf>
    <xf numFmtId="0" fontId="3" fillId="2" borderId="0" xfId="0" applyFont="1" applyFill="1"/>
    <xf numFmtId="1" fontId="3" fillId="0" borderId="0" xfId="0" applyNumberFormat="1" applyFont="1" applyAlignment="1">
      <alignment horizontal="right"/>
    </xf>
    <xf numFmtId="7" fontId="3" fillId="0" borderId="1" xfId="0" applyNumberFormat="1" applyFont="1" applyBorder="1" applyAlignment="1">
      <alignment horizontal="center" vertical="center"/>
    </xf>
    <xf numFmtId="7" fontId="3" fillId="3" borderId="1" xfId="0" applyNumberFormat="1" applyFont="1" applyFill="1" applyBorder="1" applyAlignment="1">
      <alignment horizontal="center" vertical="center" wrapText="1"/>
    </xf>
    <xf numFmtId="7" fontId="3" fillId="3" borderId="1" xfId="0" applyNumberFormat="1" applyFont="1" applyFill="1" applyBorder="1"/>
    <xf numFmtId="8" fontId="3" fillId="3" borderId="1" xfId="0" applyNumberFormat="1" applyFont="1" applyFill="1" applyBorder="1" applyAlignment="1">
      <alignment horizontal="center" vertical="center"/>
    </xf>
    <xf numFmtId="8" fontId="2" fillId="3" borderId="1" xfId="0" applyNumberFormat="1" applyFont="1" applyFill="1" applyBorder="1" applyAlignment="1">
      <alignment horizontal="center" vertical="center"/>
    </xf>
    <xf numFmtId="7" fontId="3" fillId="3" borderId="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wrapText="1"/>
    </xf>
    <xf numFmtId="164" fontId="2" fillId="0" borderId="1" xfId="0" applyNumberFormat="1" applyFont="1" applyBorder="1" applyAlignment="1">
      <alignment horizontal="center" vertical="center"/>
    </xf>
    <xf numFmtId="164" fontId="2" fillId="3" borderId="1" xfId="0" applyNumberFormat="1" applyFont="1" applyFill="1" applyBorder="1" applyAlignment="1">
      <alignment horizontal="center" vertical="center"/>
    </xf>
    <xf numFmtId="8" fontId="2" fillId="2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0" xfId="0" applyFont="1" applyFill="1" applyBorder="1"/>
    <xf numFmtId="8" fontId="1" fillId="0" borderId="1" xfId="0" applyNumberFormat="1" applyFont="1" applyBorder="1"/>
    <xf numFmtId="0" fontId="0" fillId="3" borderId="1" xfId="0" applyFill="1" applyBorder="1"/>
    <xf numFmtId="8" fontId="1" fillId="3" borderId="1" xfId="0" applyNumberFormat="1" applyFont="1" applyFill="1" applyBorder="1" applyAlignment="1">
      <alignment horizontal="center" vertical="center"/>
    </xf>
    <xf numFmtId="0" fontId="1" fillId="0" borderId="1" xfId="0" applyFont="1" applyBorder="1"/>
    <xf numFmtId="0" fontId="2" fillId="0" borderId="0" xfId="0" applyFont="1" applyAlignment="1">
      <alignment horizontal="center"/>
    </xf>
    <xf numFmtId="10" fontId="1" fillId="2" borderId="1" xfId="0" applyNumberFormat="1" applyFont="1" applyFill="1" applyBorder="1" applyAlignment="1">
      <alignment wrapText="1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6"/>
  <sheetViews>
    <sheetView tabSelected="1" workbookViewId="0">
      <selection activeCell="A10" sqref="A10"/>
    </sheetView>
  </sheetViews>
  <sheetFormatPr defaultRowHeight="15" x14ac:dyDescent="0.25"/>
  <cols>
    <col min="1" max="1" width="5.140625" customWidth="1"/>
    <col min="2" max="2" width="4.7109375" customWidth="1"/>
    <col min="3" max="3" width="30.140625" bestFit="1" customWidth="1"/>
    <col min="4" max="4" width="12.7109375" bestFit="1" customWidth="1"/>
    <col min="5" max="5" width="11.5703125" bestFit="1" customWidth="1"/>
    <col min="6" max="6" width="11.42578125" bestFit="1" customWidth="1"/>
    <col min="7" max="7" width="29.7109375" customWidth="1"/>
  </cols>
  <sheetData>
    <row r="1" spans="1:6" ht="15.75" customHeight="1" x14ac:dyDescent="0.25">
      <c r="A1" s="32"/>
      <c r="B1" s="29"/>
      <c r="C1" s="29" t="s">
        <v>22</v>
      </c>
      <c r="D1" s="29"/>
      <c r="E1" s="29"/>
      <c r="F1" s="31"/>
    </row>
    <row r="2" spans="1:6" ht="15.75" customHeight="1" x14ac:dyDescent="0.25">
      <c r="A2" s="32"/>
      <c r="B2" s="29"/>
      <c r="C2" s="29" t="s">
        <v>31</v>
      </c>
      <c r="D2" s="29"/>
      <c r="E2" s="29"/>
      <c r="F2" s="31"/>
    </row>
    <row r="3" spans="1:6" ht="47.25" x14ac:dyDescent="0.25">
      <c r="A3" s="2"/>
      <c r="B3" s="2"/>
      <c r="C3" s="23"/>
      <c r="D3" s="14" t="s">
        <v>29</v>
      </c>
      <c r="E3" s="4" t="s">
        <v>30</v>
      </c>
      <c r="F3" s="3" t="s">
        <v>52</v>
      </c>
    </row>
    <row r="4" spans="1:6" ht="15.75" x14ac:dyDescent="0.25">
      <c r="A4" s="5" t="s">
        <v>0</v>
      </c>
      <c r="B4" s="2"/>
      <c r="C4" s="2"/>
      <c r="D4" s="15"/>
      <c r="E4" s="6"/>
      <c r="F4" s="7"/>
    </row>
    <row r="5" spans="1:6" ht="15.75" x14ac:dyDescent="0.25">
      <c r="A5" s="2"/>
      <c r="B5" s="2">
        <v>301</v>
      </c>
      <c r="C5" s="2" t="s">
        <v>1</v>
      </c>
      <c r="D5" s="18">
        <v>22000</v>
      </c>
      <c r="E5" s="13">
        <v>341.85</v>
      </c>
      <c r="F5" s="30">
        <f>E5/D5</f>
        <v>1.5538636363636364E-2</v>
      </c>
    </row>
    <row r="6" spans="1:6" ht="15.75" x14ac:dyDescent="0.25">
      <c r="A6" s="2"/>
      <c r="B6" s="2">
        <v>304</v>
      </c>
      <c r="C6" s="2" t="s">
        <v>2</v>
      </c>
      <c r="D6" s="26"/>
      <c r="E6" s="13"/>
      <c r="F6" s="30"/>
    </row>
    <row r="7" spans="1:6" ht="15.75" x14ac:dyDescent="0.25">
      <c r="A7" s="2"/>
      <c r="B7" s="2"/>
      <c r="C7" s="2" t="s">
        <v>41</v>
      </c>
      <c r="D7" s="18">
        <v>1309.6300000000001</v>
      </c>
      <c r="E7" s="13">
        <v>1309.6300000000001</v>
      </c>
      <c r="F7" s="30">
        <f t="shared" ref="F7:F57" si="0">E7/D7</f>
        <v>1</v>
      </c>
    </row>
    <row r="8" spans="1:6" ht="15.75" x14ac:dyDescent="0.25">
      <c r="A8" s="2"/>
      <c r="B8" s="2"/>
      <c r="C8" s="2" t="s">
        <v>45</v>
      </c>
      <c r="D8" s="18">
        <v>2000</v>
      </c>
      <c r="E8" s="13"/>
      <c r="F8" s="30">
        <f t="shared" si="0"/>
        <v>0</v>
      </c>
    </row>
    <row r="9" spans="1:6" ht="15.75" x14ac:dyDescent="0.25">
      <c r="A9" s="2"/>
      <c r="B9" s="2">
        <v>308</v>
      </c>
      <c r="C9" s="2" t="s">
        <v>23</v>
      </c>
      <c r="D9" s="26"/>
      <c r="E9" s="13"/>
      <c r="F9" s="30"/>
    </row>
    <row r="10" spans="1:6" ht="15.75" x14ac:dyDescent="0.25">
      <c r="A10" s="2"/>
      <c r="B10" s="2"/>
      <c r="C10" s="2" t="s">
        <v>47</v>
      </c>
      <c r="D10" s="18">
        <v>3500</v>
      </c>
      <c r="E10" s="13"/>
      <c r="F10" s="30">
        <f t="shared" si="0"/>
        <v>0</v>
      </c>
    </row>
    <row r="11" spans="1:6" ht="15.75" x14ac:dyDescent="0.25">
      <c r="A11" s="2"/>
      <c r="B11" s="2">
        <v>310</v>
      </c>
      <c r="C11" s="2" t="s">
        <v>3</v>
      </c>
      <c r="D11" s="18">
        <f>8.9</f>
        <v>8.9</v>
      </c>
      <c r="E11" s="13"/>
      <c r="F11" s="30">
        <f t="shared" si="0"/>
        <v>0</v>
      </c>
    </row>
    <row r="12" spans="1:6" ht="15.75" x14ac:dyDescent="0.25">
      <c r="A12" s="2"/>
      <c r="B12" s="2">
        <v>311</v>
      </c>
      <c r="C12" s="19" t="s">
        <v>53</v>
      </c>
      <c r="D12" s="18"/>
      <c r="E12" s="13"/>
      <c r="F12" s="30"/>
    </row>
    <row r="13" spans="1:6" ht="15.75" x14ac:dyDescent="0.25">
      <c r="A13" s="2"/>
      <c r="B13" s="2"/>
      <c r="C13" s="19" t="s">
        <v>42</v>
      </c>
      <c r="D13" s="18">
        <v>793.99</v>
      </c>
      <c r="E13" s="13">
        <v>793.99</v>
      </c>
      <c r="F13" s="30">
        <f t="shared" si="0"/>
        <v>1</v>
      </c>
    </row>
    <row r="14" spans="1:6" ht="15.75" x14ac:dyDescent="0.25">
      <c r="A14" s="2"/>
      <c r="B14" s="2"/>
      <c r="C14" s="19" t="s">
        <v>43</v>
      </c>
      <c r="D14" s="18">
        <v>2000</v>
      </c>
      <c r="E14" s="13"/>
      <c r="F14" s="30">
        <f t="shared" si="0"/>
        <v>0</v>
      </c>
    </row>
    <row r="15" spans="1:6" ht="15.75" x14ac:dyDescent="0.25">
      <c r="A15" s="2"/>
      <c r="B15" s="2"/>
      <c r="C15" s="19" t="s">
        <v>48</v>
      </c>
      <c r="D15" s="18">
        <v>750</v>
      </c>
      <c r="E15" s="13"/>
      <c r="F15" s="30">
        <f t="shared" si="0"/>
        <v>0</v>
      </c>
    </row>
    <row r="16" spans="1:6" ht="15.75" x14ac:dyDescent="0.25">
      <c r="A16" s="2"/>
      <c r="B16" s="2">
        <v>313</v>
      </c>
      <c r="C16" s="2" t="s">
        <v>24</v>
      </c>
      <c r="D16" s="18">
        <v>25000</v>
      </c>
      <c r="E16" s="13">
        <v>1351.82</v>
      </c>
      <c r="F16" s="30">
        <f t="shared" si="0"/>
        <v>5.4072799999999997E-2</v>
      </c>
    </row>
    <row r="17" spans="1:6" ht="15.75" x14ac:dyDescent="0.25">
      <c r="A17" s="2"/>
      <c r="B17" s="2"/>
      <c r="C17" s="2"/>
      <c r="D17" s="18"/>
      <c r="E17" s="13"/>
      <c r="F17" s="30"/>
    </row>
    <row r="18" spans="1:6" ht="15.75" x14ac:dyDescent="0.25">
      <c r="A18" s="2"/>
      <c r="B18" s="2"/>
      <c r="C18" s="2"/>
      <c r="D18" s="21">
        <f>SUM(D5:D16)</f>
        <v>57362.520000000004</v>
      </c>
      <c r="E18" s="20">
        <f>SUM(E5:E16)</f>
        <v>3797.29</v>
      </c>
      <c r="F18" s="30">
        <f t="shared" si="0"/>
        <v>6.619810287274687E-2</v>
      </c>
    </row>
    <row r="19" spans="1:6" ht="15.75" x14ac:dyDescent="0.25">
      <c r="A19" s="9"/>
      <c r="B19" s="2"/>
      <c r="C19" s="2"/>
      <c r="D19" s="18"/>
      <c r="E19" s="13"/>
      <c r="F19" s="30"/>
    </row>
    <row r="20" spans="1:6" ht="15.75" x14ac:dyDescent="0.25">
      <c r="A20" s="5" t="s">
        <v>4</v>
      </c>
      <c r="B20" s="2"/>
      <c r="C20" s="2"/>
      <c r="D20" s="18"/>
      <c r="E20" s="13"/>
      <c r="F20" s="30"/>
    </row>
    <row r="21" spans="1:6" ht="15.75" x14ac:dyDescent="0.25">
      <c r="A21" s="2"/>
      <c r="B21" s="2">
        <v>401</v>
      </c>
      <c r="C21" s="2" t="s">
        <v>5</v>
      </c>
      <c r="D21" s="16">
        <v>-5580</v>
      </c>
      <c r="E21" s="10"/>
      <c r="F21" s="30">
        <f t="shared" si="0"/>
        <v>0</v>
      </c>
    </row>
    <row r="22" spans="1:6" ht="15.75" x14ac:dyDescent="0.25">
      <c r="A22" s="2"/>
      <c r="B22" s="2">
        <v>402</v>
      </c>
      <c r="C22" s="2" t="s">
        <v>6</v>
      </c>
      <c r="D22" s="16">
        <f>-450+-1317</f>
        <v>-1767</v>
      </c>
      <c r="E22" s="10"/>
      <c r="F22" s="30">
        <f t="shared" si="0"/>
        <v>0</v>
      </c>
    </row>
    <row r="23" spans="1:6" ht="15.75" x14ac:dyDescent="0.25">
      <c r="A23" s="2"/>
      <c r="B23" s="2">
        <v>403</v>
      </c>
      <c r="C23" s="2" t="s">
        <v>7</v>
      </c>
      <c r="D23" s="16">
        <v>-112</v>
      </c>
      <c r="E23" s="10">
        <v>-112</v>
      </c>
      <c r="F23" s="30">
        <f t="shared" si="0"/>
        <v>1</v>
      </c>
    </row>
    <row r="24" spans="1:6" ht="15.75" x14ac:dyDescent="0.25">
      <c r="A24" s="2"/>
      <c r="B24" s="2">
        <v>404</v>
      </c>
      <c r="C24" s="2" t="s">
        <v>8</v>
      </c>
      <c r="D24" s="16">
        <v>-25</v>
      </c>
      <c r="E24" s="10"/>
      <c r="F24" s="30">
        <f t="shared" si="0"/>
        <v>0</v>
      </c>
    </row>
    <row r="25" spans="1:6" ht="15.75" x14ac:dyDescent="0.25">
      <c r="A25" s="2"/>
      <c r="B25" s="2">
        <v>405</v>
      </c>
      <c r="C25" s="2" t="s">
        <v>25</v>
      </c>
      <c r="D25" s="16">
        <v>-25</v>
      </c>
      <c r="E25" s="10"/>
      <c r="F25" s="30">
        <f t="shared" si="0"/>
        <v>0</v>
      </c>
    </row>
    <row r="26" spans="1:6" ht="15.75" x14ac:dyDescent="0.25">
      <c r="A26" s="2"/>
      <c r="B26" s="2">
        <v>406</v>
      </c>
      <c r="C26" s="2" t="s">
        <v>9</v>
      </c>
      <c r="D26" s="16"/>
      <c r="E26" s="10"/>
      <c r="F26" s="30"/>
    </row>
    <row r="27" spans="1:6" ht="15.75" x14ac:dyDescent="0.25">
      <c r="A27" s="2"/>
      <c r="B27" s="2"/>
      <c r="C27" s="2" t="s">
        <v>32</v>
      </c>
      <c r="D27" s="16">
        <v>-10</v>
      </c>
      <c r="E27" s="10"/>
      <c r="F27" s="30">
        <f t="shared" si="0"/>
        <v>0</v>
      </c>
    </row>
    <row r="28" spans="1:6" ht="15.75" x14ac:dyDescent="0.25">
      <c r="A28" s="2"/>
      <c r="B28" s="2"/>
      <c r="C28" s="2" t="s">
        <v>33</v>
      </c>
      <c r="D28" s="16">
        <v>-125</v>
      </c>
      <c r="E28" s="10"/>
      <c r="F28" s="30">
        <f t="shared" si="0"/>
        <v>0</v>
      </c>
    </row>
    <row r="29" spans="1:6" ht="15.75" x14ac:dyDescent="0.25">
      <c r="A29" s="2"/>
      <c r="B29" s="2"/>
      <c r="C29" s="2" t="s">
        <v>34</v>
      </c>
      <c r="D29" s="16">
        <v>-75</v>
      </c>
      <c r="E29" s="10"/>
      <c r="F29" s="30">
        <f t="shared" si="0"/>
        <v>0</v>
      </c>
    </row>
    <row r="30" spans="1:6" ht="15.75" x14ac:dyDescent="0.25">
      <c r="A30" s="2"/>
      <c r="B30" s="2"/>
      <c r="C30" s="2" t="s">
        <v>35</v>
      </c>
      <c r="D30" s="16">
        <v>-750</v>
      </c>
      <c r="E30" s="10"/>
      <c r="F30" s="30">
        <f t="shared" si="0"/>
        <v>0</v>
      </c>
    </row>
    <row r="31" spans="1:6" ht="15.75" x14ac:dyDescent="0.25">
      <c r="A31" s="2"/>
      <c r="B31" s="2"/>
      <c r="C31" s="2" t="s">
        <v>37</v>
      </c>
      <c r="D31" s="16">
        <v>-750</v>
      </c>
      <c r="E31" s="10"/>
      <c r="F31" s="30">
        <f t="shared" si="0"/>
        <v>0</v>
      </c>
    </row>
    <row r="32" spans="1:6" ht="15.75" x14ac:dyDescent="0.25">
      <c r="A32" s="2"/>
      <c r="B32" s="2">
        <v>407</v>
      </c>
      <c r="C32" s="2" t="s">
        <v>10</v>
      </c>
      <c r="D32" s="16"/>
      <c r="E32" s="10"/>
      <c r="F32" s="30"/>
    </row>
    <row r="33" spans="1:6" ht="15.75" x14ac:dyDescent="0.25">
      <c r="A33" s="2"/>
      <c r="B33" s="11"/>
      <c r="C33" s="11" t="s">
        <v>36</v>
      </c>
      <c r="D33" s="16">
        <v>-1000</v>
      </c>
      <c r="E33" s="10"/>
      <c r="F33" s="30">
        <f t="shared" si="0"/>
        <v>0</v>
      </c>
    </row>
    <row r="34" spans="1:6" ht="15.75" x14ac:dyDescent="0.25">
      <c r="A34" s="2"/>
      <c r="B34" s="8"/>
      <c r="C34" s="2"/>
      <c r="D34" s="16"/>
      <c r="E34" s="10"/>
      <c r="F34" s="30"/>
    </row>
    <row r="35" spans="1:6" ht="15.75" x14ac:dyDescent="0.25">
      <c r="A35" s="2"/>
      <c r="B35" s="2">
        <v>501</v>
      </c>
      <c r="C35" s="2" t="s">
        <v>11</v>
      </c>
      <c r="D35" s="16">
        <v>-10000</v>
      </c>
      <c r="E35" s="10">
        <v>-2112.38</v>
      </c>
      <c r="F35" s="30">
        <f t="shared" si="0"/>
        <v>0.21123800000000001</v>
      </c>
    </row>
    <row r="36" spans="1:6" ht="15.75" x14ac:dyDescent="0.25">
      <c r="A36" s="2"/>
      <c r="B36" s="2">
        <v>502</v>
      </c>
      <c r="C36" s="11" t="s">
        <v>12</v>
      </c>
      <c r="D36" s="16"/>
      <c r="E36" s="10"/>
      <c r="F36" s="30"/>
    </row>
    <row r="37" spans="1:6" ht="15.75" x14ac:dyDescent="0.25">
      <c r="A37" s="2"/>
      <c r="B37" s="2"/>
      <c r="C37" s="11" t="s">
        <v>46</v>
      </c>
      <c r="D37" s="16">
        <f>E37</f>
        <v>-3179.41</v>
      </c>
      <c r="E37" s="10">
        <v>-3179.41</v>
      </c>
      <c r="F37" s="30">
        <f t="shared" si="0"/>
        <v>1</v>
      </c>
    </row>
    <row r="38" spans="1:6" ht="15.75" x14ac:dyDescent="0.25">
      <c r="A38" s="2"/>
      <c r="B38" s="2"/>
      <c r="C38" s="11" t="s">
        <v>47</v>
      </c>
      <c r="D38" s="16">
        <v>-750</v>
      </c>
      <c r="E38" s="10"/>
      <c r="F38" s="30">
        <f t="shared" si="0"/>
        <v>0</v>
      </c>
    </row>
    <row r="39" spans="1:6" ht="15.75" x14ac:dyDescent="0.25">
      <c r="A39" s="2"/>
      <c r="B39" s="2">
        <v>503</v>
      </c>
      <c r="C39" s="2" t="s">
        <v>13</v>
      </c>
      <c r="D39" s="26"/>
      <c r="E39" s="10"/>
      <c r="F39" s="30"/>
    </row>
    <row r="40" spans="1:6" ht="15.75" x14ac:dyDescent="0.25">
      <c r="A40" s="2"/>
      <c r="B40" s="2"/>
      <c r="C40" s="2" t="s">
        <v>38</v>
      </c>
      <c r="D40" s="16">
        <v>-300</v>
      </c>
      <c r="E40" s="10"/>
      <c r="F40" s="30">
        <f t="shared" si="0"/>
        <v>0</v>
      </c>
    </row>
    <row r="41" spans="1:6" ht="15.75" x14ac:dyDescent="0.25">
      <c r="A41" s="2"/>
      <c r="B41" s="2"/>
      <c r="C41" s="2" t="s">
        <v>39</v>
      </c>
      <c r="D41" s="16">
        <v>-200</v>
      </c>
      <c r="E41" s="10"/>
      <c r="F41" s="30">
        <f t="shared" si="0"/>
        <v>0</v>
      </c>
    </row>
    <row r="42" spans="1:6" ht="15.75" x14ac:dyDescent="0.25">
      <c r="A42" s="2"/>
      <c r="B42" s="1"/>
      <c r="C42" s="1" t="s">
        <v>40</v>
      </c>
      <c r="D42" s="16">
        <v>-1000</v>
      </c>
      <c r="E42" s="10"/>
      <c r="F42" s="30">
        <f t="shared" si="0"/>
        <v>0</v>
      </c>
    </row>
    <row r="43" spans="1:6" ht="15.75" x14ac:dyDescent="0.25">
      <c r="A43" s="2"/>
      <c r="B43" s="2"/>
      <c r="C43" s="2"/>
      <c r="D43" s="16"/>
      <c r="E43" s="10"/>
      <c r="F43" s="30"/>
    </row>
    <row r="44" spans="1:6" ht="15.75" x14ac:dyDescent="0.25">
      <c r="A44" s="2"/>
      <c r="B44" s="2">
        <v>601</v>
      </c>
      <c r="C44" s="2" t="s">
        <v>14</v>
      </c>
      <c r="D44" s="16">
        <v>0</v>
      </c>
      <c r="E44" s="10"/>
      <c r="F44" s="30"/>
    </row>
    <row r="45" spans="1:6" ht="15.75" x14ac:dyDescent="0.25">
      <c r="A45" s="2"/>
      <c r="B45" s="2">
        <v>602</v>
      </c>
      <c r="C45" s="2" t="s">
        <v>15</v>
      </c>
      <c r="D45" s="16">
        <v>-2000</v>
      </c>
      <c r="E45" s="10"/>
      <c r="F45" s="30">
        <f t="shared" si="0"/>
        <v>0</v>
      </c>
    </row>
    <row r="46" spans="1:6" ht="15.75" x14ac:dyDescent="0.25">
      <c r="A46" s="2"/>
      <c r="B46" s="2">
        <v>603.1</v>
      </c>
      <c r="C46" s="2" t="s">
        <v>49</v>
      </c>
      <c r="D46" s="16">
        <v>-500</v>
      </c>
      <c r="E46" s="10"/>
      <c r="F46" s="30">
        <f t="shared" si="0"/>
        <v>0</v>
      </c>
    </row>
    <row r="47" spans="1:6" ht="15.75" x14ac:dyDescent="0.25">
      <c r="A47" s="2"/>
      <c r="B47" s="2">
        <v>603.20000000000005</v>
      </c>
      <c r="C47" s="2" t="s">
        <v>50</v>
      </c>
      <c r="D47" s="16">
        <v>0</v>
      </c>
      <c r="E47" s="10"/>
      <c r="F47" s="30"/>
    </row>
    <row r="48" spans="1:6" ht="15.75" x14ac:dyDescent="0.25">
      <c r="A48" s="2"/>
      <c r="B48" s="2">
        <v>604</v>
      </c>
      <c r="C48" s="2" t="s">
        <v>16</v>
      </c>
      <c r="D48" s="16">
        <v>-220</v>
      </c>
      <c r="E48" s="10"/>
      <c r="F48" s="30">
        <f t="shared" si="0"/>
        <v>0</v>
      </c>
    </row>
    <row r="49" spans="1:6" ht="15.75" x14ac:dyDescent="0.25">
      <c r="A49" s="2"/>
      <c r="B49" s="2">
        <v>605</v>
      </c>
      <c r="C49" s="2" t="s">
        <v>17</v>
      </c>
      <c r="D49" s="16">
        <v>0</v>
      </c>
      <c r="E49" s="10"/>
      <c r="F49" s="30"/>
    </row>
    <row r="50" spans="1:6" ht="15.75" x14ac:dyDescent="0.25">
      <c r="A50" s="2"/>
      <c r="B50" s="2">
        <v>608</v>
      </c>
      <c r="C50" s="2" t="s">
        <v>26</v>
      </c>
      <c r="D50" s="16">
        <v>0</v>
      </c>
      <c r="E50" s="10"/>
      <c r="F50" s="30"/>
    </row>
    <row r="51" spans="1:6" ht="15.75" x14ac:dyDescent="0.25">
      <c r="A51" s="2"/>
      <c r="B51" s="2">
        <v>609</v>
      </c>
      <c r="C51" s="2" t="s">
        <v>28</v>
      </c>
      <c r="D51" s="16">
        <v>-15000</v>
      </c>
      <c r="E51" s="10"/>
      <c r="F51" s="30">
        <f t="shared" si="0"/>
        <v>0</v>
      </c>
    </row>
    <row r="52" spans="1:6" ht="15.75" x14ac:dyDescent="0.25">
      <c r="A52" s="2"/>
      <c r="B52" s="2"/>
      <c r="C52" s="2"/>
      <c r="D52" s="16"/>
      <c r="E52" s="10"/>
      <c r="F52" s="30"/>
    </row>
    <row r="53" spans="1:6" ht="15.75" x14ac:dyDescent="0.25">
      <c r="A53" s="2"/>
      <c r="B53" s="12">
        <v>710</v>
      </c>
      <c r="C53" s="2" t="s">
        <v>21</v>
      </c>
      <c r="D53" s="16">
        <f>-300</f>
        <v>-300</v>
      </c>
      <c r="E53" s="10"/>
      <c r="F53" s="30">
        <f t="shared" si="0"/>
        <v>0</v>
      </c>
    </row>
    <row r="54" spans="1:6" ht="15.75" x14ac:dyDescent="0.25">
      <c r="A54" s="2"/>
      <c r="B54" s="12">
        <v>720</v>
      </c>
      <c r="C54" s="2" t="s">
        <v>18</v>
      </c>
      <c r="D54" s="16">
        <f>-400</f>
        <v>-400</v>
      </c>
      <c r="E54" s="10"/>
      <c r="F54" s="30">
        <f t="shared" si="0"/>
        <v>0</v>
      </c>
    </row>
    <row r="55" spans="1:6" ht="15.75" x14ac:dyDescent="0.25">
      <c r="A55" s="2"/>
      <c r="B55" s="2"/>
      <c r="C55" s="2"/>
      <c r="D55" s="16"/>
      <c r="E55" s="10"/>
      <c r="F55" s="30"/>
    </row>
    <row r="56" spans="1:6" ht="15.75" x14ac:dyDescent="0.25">
      <c r="A56" s="2"/>
      <c r="B56" s="2">
        <v>801</v>
      </c>
      <c r="C56" s="2" t="s">
        <v>19</v>
      </c>
      <c r="D56" s="26"/>
      <c r="E56" s="10"/>
      <c r="F56" s="30"/>
    </row>
    <row r="57" spans="1:6" ht="15.75" x14ac:dyDescent="0.25">
      <c r="A57" s="2"/>
      <c r="B57" s="2"/>
      <c r="C57" s="2" t="s">
        <v>41</v>
      </c>
      <c r="D57" s="16">
        <v>-4000</v>
      </c>
      <c r="E57" s="10"/>
      <c r="F57" s="30">
        <f t="shared" si="0"/>
        <v>0</v>
      </c>
    </row>
    <row r="58" spans="1:6" ht="15.75" x14ac:dyDescent="0.25">
      <c r="A58" s="2"/>
      <c r="B58" s="2">
        <v>805</v>
      </c>
      <c r="C58" s="2" t="s">
        <v>27</v>
      </c>
      <c r="D58" s="16"/>
      <c r="E58" s="10"/>
      <c r="F58" s="30"/>
    </row>
    <row r="59" spans="1:6" ht="15.75" x14ac:dyDescent="0.25">
      <c r="A59" s="2"/>
      <c r="B59" s="2"/>
      <c r="C59" s="2" t="s">
        <v>42</v>
      </c>
      <c r="D59" s="16">
        <v>-2500</v>
      </c>
      <c r="E59" s="10"/>
      <c r="F59" s="30">
        <f t="shared" ref="F59:F66" si="1">E59/D59</f>
        <v>0</v>
      </c>
    </row>
    <row r="60" spans="1:6" ht="15.75" x14ac:dyDescent="0.25">
      <c r="C60" s="2" t="s">
        <v>44</v>
      </c>
      <c r="D60" s="27">
        <f>-1107.22+-187.5</f>
        <v>-1294.72</v>
      </c>
      <c r="E60" s="25">
        <f>D60</f>
        <v>-1294.72</v>
      </c>
      <c r="F60" s="30">
        <f t="shared" si="1"/>
        <v>1</v>
      </c>
    </row>
    <row r="61" spans="1:6" ht="15.75" x14ac:dyDescent="0.25">
      <c r="C61" s="24" t="s">
        <v>54</v>
      </c>
      <c r="D61" s="16">
        <v>-2500</v>
      </c>
      <c r="E61" s="28"/>
      <c r="F61" s="30">
        <f t="shared" si="1"/>
        <v>0</v>
      </c>
    </row>
    <row r="62" spans="1:6" ht="15.75" x14ac:dyDescent="0.25">
      <c r="C62" s="24" t="s">
        <v>51</v>
      </c>
      <c r="D62" s="27">
        <v>-5000</v>
      </c>
      <c r="E62" s="28"/>
      <c r="F62" s="30">
        <f t="shared" si="1"/>
        <v>0</v>
      </c>
    </row>
    <row r="63" spans="1:6" ht="15.75" x14ac:dyDescent="0.25">
      <c r="C63" s="24"/>
      <c r="D63" s="27"/>
      <c r="E63" s="28"/>
      <c r="F63" s="30"/>
    </row>
    <row r="64" spans="1:6" ht="15.75" x14ac:dyDescent="0.25">
      <c r="A64" s="2"/>
      <c r="B64" s="2"/>
      <c r="C64" s="2"/>
      <c r="D64" s="17">
        <f>SUM(D21:D62)</f>
        <v>-59363.130000000005</v>
      </c>
      <c r="E64" s="22">
        <f>SUM(E21:E62)</f>
        <v>-6698.51</v>
      </c>
      <c r="F64" s="30">
        <f t="shared" si="1"/>
        <v>0.11283956893782386</v>
      </c>
    </row>
    <row r="65" spans="1:6" ht="15.75" x14ac:dyDescent="0.25">
      <c r="A65" s="2"/>
      <c r="B65" s="2"/>
      <c r="C65" s="2"/>
      <c r="D65" s="18"/>
      <c r="E65" s="13"/>
      <c r="F65" s="30"/>
    </row>
    <row r="66" spans="1:6" ht="15.75" x14ac:dyDescent="0.25">
      <c r="A66" s="5" t="s">
        <v>20</v>
      </c>
      <c r="B66" s="2"/>
      <c r="C66" s="2"/>
      <c r="D66" s="17">
        <f>(D64+D18)</f>
        <v>-2000.6100000000006</v>
      </c>
      <c r="E66" s="22">
        <f>(E64+E18)</f>
        <v>-2901.2200000000003</v>
      </c>
      <c r="F66" s="30">
        <f t="shared" si="1"/>
        <v>1.4501676988518499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2018-2019 Budget</vt:lpstr>
    </vt:vector>
  </TitlesOfParts>
  <Company>State Farm Insurance Companies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Kim</dc:creator>
  <cp:lastModifiedBy>Sellmyer, Mary</cp:lastModifiedBy>
  <cp:lastPrinted>2018-06-07T13:59:07Z</cp:lastPrinted>
  <dcterms:created xsi:type="dcterms:W3CDTF">2013-08-08T15:13:58Z</dcterms:created>
  <dcterms:modified xsi:type="dcterms:W3CDTF">2021-06-29T14:32:55Z</dcterms:modified>
</cp:coreProperties>
</file>